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G:\.shortcut-targets-by-id\0B_poKVsGYMXxMTRWNGJQbDh4Sms\Ricerca\GRANT OFFICE &amp; TENDER\NAZIONALI E INTERNI\1 STATALI\PNRR\M4C2\PRIN 2022\"/>
    </mc:Choice>
  </mc:AlternateContent>
  <bookViews>
    <workbookView xWindow="-105" yWindow="-105" windowWidth="23250" windowHeight="12570"/>
  </bookViews>
  <sheets>
    <sheet name="U0 UNIMIB" sheetId="1" r:id="rId1"/>
    <sheet name="Foglio2" sheetId="2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3" i="1" l="1"/>
  <c r="D44" i="1"/>
  <c r="D45" i="1"/>
  <c r="D46" i="1"/>
  <c r="D47" i="1"/>
  <c r="D48" i="1"/>
  <c r="D49" i="1"/>
  <c r="D50" i="1"/>
  <c r="D51" i="1"/>
  <c r="D52" i="1"/>
  <c r="D53" i="1"/>
  <c r="D54" i="1"/>
  <c r="D55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D42" i="1"/>
  <c r="C42" i="1"/>
  <c r="C6" i="2"/>
  <c r="C5" i="2"/>
  <c r="C4" i="2"/>
  <c r="C3" i="2"/>
  <c r="C2" i="2"/>
  <c r="C1" i="2"/>
  <c r="D61" i="1" l="1"/>
  <c r="D62" i="1"/>
  <c r="D63" i="1"/>
  <c r="D64" i="1"/>
  <c r="D65" i="1"/>
  <c r="D66" i="1"/>
  <c r="D67" i="1"/>
  <c r="D68" i="1"/>
  <c r="G61" i="1" l="1"/>
  <c r="G62" i="1"/>
  <c r="G63" i="1"/>
  <c r="G64" i="1"/>
  <c r="G65" i="1"/>
  <c r="G66" i="1"/>
  <c r="G67" i="1"/>
  <c r="G68" i="1"/>
  <c r="G60" i="1"/>
  <c r="D60" i="1"/>
  <c r="F42" i="1"/>
  <c r="F56" i="1" s="1"/>
  <c r="B10" i="1" s="1"/>
  <c r="B69" i="1" l="1"/>
  <c r="G69" i="1"/>
  <c r="B13" i="1" s="1"/>
  <c r="C56" i="1"/>
  <c r="B15" i="1" l="1"/>
  <c r="B18" i="1" l="1"/>
  <c r="C7" i="1" s="1"/>
</calcChain>
</file>

<file path=xl/sharedStrings.xml><?xml version="1.0" encoding="utf-8"?>
<sst xmlns="http://schemas.openxmlformats.org/spreadsheetml/2006/main" count="70" uniqueCount="66">
  <si>
    <t>Titolo del progetto/Acronimo</t>
  </si>
  <si>
    <t>DATI PI UNIMIB</t>
  </si>
  <si>
    <t>Nome</t>
  </si>
  <si>
    <t>Cognome</t>
  </si>
  <si>
    <t>Dipartimento</t>
  </si>
  <si>
    <t>Voci di spesa </t>
  </si>
  <si>
    <t>Importo</t>
  </si>
  <si>
    <r>
      <t xml:space="preserve">Voce A.1                           </t>
    </r>
    <r>
      <rPr>
        <b/>
        <sz val="12"/>
        <color indexed="56"/>
        <rFont val="Arial"/>
        <family val="2"/>
      </rPr>
      <t xml:space="preserve">                                        Personale di ruolo ( valorizzazione dei mesi/persona del personale dipendente                    a tempo indeterminato)</t>
    </r>
  </si>
  <si>
    <r>
      <t>Voce A.2.1</t>
    </r>
    <r>
      <rPr>
        <b/>
        <sz val="12"/>
        <color indexed="56"/>
        <rFont val="Arial"/>
        <family val="2"/>
      </rPr>
      <t xml:space="preserve">                                                                      Costo dei contratti del personale non dipendente da reclutare appositamente</t>
    </r>
  </si>
  <si>
    <r>
      <t>Voce A.2. 2</t>
    </r>
    <r>
      <rPr>
        <b/>
        <sz val="12"/>
        <color indexed="56"/>
        <rFont val="Arial"/>
        <family val="2"/>
      </rPr>
      <t xml:space="preserve">                                                                   Borse di dottorato</t>
    </r>
  </si>
  <si>
    <r>
      <t>Voce B</t>
    </r>
    <r>
      <rPr>
        <b/>
        <sz val="12"/>
        <color indexed="56"/>
        <rFont val="Arial"/>
        <family val="2"/>
      </rPr>
      <t xml:space="preserve">                                                                Strumenti e le attrezzature</t>
    </r>
  </si>
  <si>
    <t>Inserire il costo imputabile al progetto utilizzando la tabella "Calcolo costi di ammortamento" (vedi sotto)</t>
  </si>
  <si>
    <r>
      <t>Voce C </t>
    </r>
    <r>
      <rPr>
        <b/>
        <sz val="12"/>
        <color indexed="56"/>
        <rFont val="Arial"/>
        <family val="2"/>
      </rPr>
      <t xml:space="preserve">                                                                     Servizi di consulenza e beni immateriali</t>
    </r>
    <r>
      <rPr>
        <sz val="12"/>
        <color indexed="56"/>
        <rFont val="Arial"/>
        <family val="2"/>
      </rPr>
      <t xml:space="preserve">        </t>
    </r>
  </si>
  <si>
    <r>
      <t>Voce D</t>
    </r>
    <r>
      <rPr>
        <b/>
        <sz val="12"/>
        <color indexed="56"/>
        <rFont val="Arial"/>
        <family val="2"/>
      </rPr>
      <t xml:space="preserve">                                                                       Spese generali                                                           (15% delle spese di personale A.1+A2.1+A2.2)</t>
    </r>
  </si>
  <si>
    <r>
      <t xml:space="preserve">Voce E </t>
    </r>
    <r>
      <rPr>
        <b/>
        <i/>
        <sz val="12"/>
        <color rgb="FF002060"/>
        <rFont val="Arial"/>
        <family val="2"/>
      </rPr>
      <t>Materiali</t>
    </r>
  </si>
  <si>
    <r>
      <t xml:space="preserve">Voce F </t>
    </r>
    <r>
      <rPr>
        <b/>
        <i/>
        <sz val="12"/>
        <color rgb="FF002060"/>
        <rFont val="Arial"/>
        <family val="2"/>
      </rPr>
      <t>Altri costi</t>
    </r>
  </si>
  <si>
    <t>TOTALE</t>
  </si>
  <si>
    <t>DIPARTIMENTO DI GIURISPRUDENZA</t>
  </si>
  <si>
    <t>DIPARTIMENTO DI BIOTECNOLOGIE E BIOSCIENZE</t>
  </si>
  <si>
    <t>DIPARTIMENTO DI MEDICINA E CHIRURGIA</t>
  </si>
  <si>
    <t>DIPARTIMENTO DI ECONOMIA, METODI QUANTITATIVI E STRATEGIE DI IMPRESA</t>
  </si>
  <si>
    <t>DIPARTIMENTO DI FISICA "GIUSEPPE OCCHIALINI"</t>
  </si>
  <si>
    <t>DIPARTIMENTO DI INFORMATICA, SISTEMISTICA E COMUNICAZIONE</t>
  </si>
  <si>
    <t>DIPARTIMENTO DI MATEMATICA E APPLICAZIONI</t>
  </si>
  <si>
    <t>DIPARTIMENTO DI PSICOLOGIA</t>
  </si>
  <si>
    <t>DIPARTIMENTO DI SCIENZA DEI MATERIALI</t>
  </si>
  <si>
    <t>DIPARTIMENTO DI SCIENZE DELL'AMBIENTE E DELLA TERRA</t>
  </si>
  <si>
    <t>DIPARTIMENTO DI SCIENZE ECONOMICO-AZIENDALI E DIRITTO PER L'ECONOMIA</t>
  </si>
  <si>
    <t>DIPARTIMENTO DI SCIENZE UMANE PER LA FORMAZIONE "RICCARDO MASSA"</t>
  </si>
  <si>
    <t>DIPARTIMENTO DI SOCIOLOGIA E RICERCA SOCIALE</t>
  </si>
  <si>
    <t>DIPARTIMENTO DI STATISTICA E METODI QUANTITATIVI</t>
  </si>
  <si>
    <t>Costi del Personale di Ruolo</t>
  </si>
  <si>
    <t>NOMINATIVO</t>
  </si>
  <si>
    <t>A1 - Personale Dipendente (Professori e Ricercatori UNIMIB)</t>
  </si>
  <si>
    <t>COSTO TOTALE</t>
  </si>
  <si>
    <t>% UTILIZZO NEL PROGETTO</t>
  </si>
  <si>
    <t>TOTALE AMMORTAMENTO AMMISSIBILE</t>
  </si>
  <si>
    <t>Totale</t>
  </si>
  <si>
    <t>BUDGET PROGETTO - PRIN PNRR 2022</t>
  </si>
  <si>
    <t>Costo progetto=Finanziamento richiesto al MIUR</t>
  </si>
  <si>
    <t>Inserire i costi di tutte le attività di ricerca non reperibili in Ateneo e che quindi verranno commissionate dall’unità di ricerca e svolte da terzi affidatari
La voce comprende i costi relativi a servizi di consulenza, i costi per prestazioni di terzi e i costi per
l’acquisizione di risultati di ricerca, brevetti, know-how e diritti di licenza. INCLUSI LIBERI PROFESSIONISTI E COLLABORATORI OCCASIONALI (NO EX CO.CO.CO.)</t>
  </si>
  <si>
    <t xml:space="preserve">Inserire i costi di acquisto di materiale di consumo, reagenti, nonchè </t>
  </si>
  <si>
    <t>- partecipazione a workshop, mostre e fiere in Italia e all’estero
(spese per eventuali iscrizioni e materiale didattico, nonché per viaggio e soggiorno);
- organizzazione, presso la sede dell’unità di ricerca, di seminari, congressi, convegni,
- workshop (ad esclusione delle spese di rappresentanza, come coffee break, cene sociali, vitto
e alloggio di partecipanti diversi dai relatori, gadget, ecc.);
- pubblicazione di libri e/o di articoli su riviste scientifiche e di settore attinenti all’oggetto della
ricerca;
- spese per open access</t>
  </si>
  <si>
    <t>Compilare esclusivamente i campi colorati              
       (quelli in bianco sono calcolati automaticamente dal sitema)</t>
  </si>
  <si>
    <r>
      <t xml:space="preserve">Borse di dottorato costo standard:
costo mensile senza integrazione all'estero € 2.337,57
costo mensile con integrazione all'estero € 3.506,35
</t>
    </r>
    <r>
      <rPr>
        <b/>
        <sz val="11"/>
        <color rgb="FFFF0000"/>
        <rFont val="Arial"/>
        <family val="2"/>
      </rPr>
      <t>ATTENZIONE:</t>
    </r>
    <r>
      <rPr>
        <b/>
        <sz val="11"/>
        <color rgb="FF0070C0"/>
        <rFont val="Arial"/>
        <family val="2"/>
      </rPr>
      <t xml:space="preserve"> le borse di dottorato sono di 3/4 anni in base al corso, il progetto dura 24 mesi</t>
    </r>
  </si>
  <si>
    <t>Pari al 15% forfettario del Totale delle voci relative al personale (A.1+A.2.1)</t>
  </si>
  <si>
    <t>Tipologia</t>
  </si>
  <si>
    <t>Costo orario</t>
  </si>
  <si>
    <t xml:space="preserve">Costo mensile </t>
  </si>
  <si>
    <t>Mesi/persona</t>
  </si>
  <si>
    <t>PO</t>
  </si>
  <si>
    <t>PA</t>
  </si>
  <si>
    <t>Costo totale</t>
  </si>
  <si>
    <t>Calcolo costi di ammortamento per ATTREZZATURE e STRUMENTAZIONI</t>
  </si>
  <si>
    <t>MESI DI UTILIZZO NEL PROGETTO (MASSIMO 24 MESI)</t>
  </si>
  <si>
    <t>TIPOLOGIA ATTREZZATURA</t>
  </si>
  <si>
    <t>DESCRIZIONE</t>
  </si>
  <si>
    <t>COSTO ANNUALE CON AMMORTAMENTO</t>
  </si>
  <si>
    <t>ATTREZZATURE SCIENTIFICHE</t>
  </si>
  <si>
    <t>ATTREZZATURE INFORMATICHE</t>
  </si>
  <si>
    <r>
      <t>Compilare la Tabella sottostante: "Costi del personale di Ruolo</t>
    </r>
    <r>
      <rPr>
        <sz val="11"/>
        <color rgb="FF0070C0"/>
        <rFont val="Arial"/>
        <family val="2"/>
      </rPr>
      <t>". I risultati verranno riportati nella Voce A.1 (PROFESSORI ORDINARI, PROFESSORI ASSOCIATI, RICERCATORI A TEMPO INDETERMINATO, RTDB e RTDA)</t>
    </r>
    <r>
      <rPr>
        <b/>
        <sz val="11"/>
        <color rgb="FF0070C0"/>
        <rFont val="Arial"/>
        <family val="2"/>
      </rPr>
      <t>. Il costo è rimborsato dal MUR</t>
    </r>
  </si>
  <si>
    <t>RICERCATORE</t>
  </si>
  <si>
    <t>Tecnologo I e II</t>
  </si>
  <si>
    <t>Tecnologo III</t>
  </si>
  <si>
    <t>Tecologo IV, V, VI, VII</t>
  </si>
  <si>
    <r>
      <t>Si possono reclutare RTDA e Contratti di Ricerca
RTDA: costo standard orario 31,00/ora - Anno: € 46.500,00 (</t>
    </r>
    <r>
      <rPr>
        <b/>
        <sz val="11"/>
        <color rgb="FFFF0000"/>
        <rFont val="Arial"/>
        <family val="2"/>
      </rPr>
      <t>attenzione</t>
    </r>
    <r>
      <rPr>
        <b/>
        <sz val="11"/>
        <color rgb="FF0070C0"/>
        <rFont val="Arial"/>
        <family val="2"/>
      </rPr>
      <t>: il costo standard è inferiore al costo reale)
Contratti di ricerca: al momento gli Atenei non hanno emesso regolamenti e non esiste il CCNL.  il cotratto di ricerca è ha un costo biennale per soggetti in possesso del phd è di € 75.000,00 aziendale. non è possibile attivare contratti annuali. il MUR cheide di inserire 31 €/h, quindi 93.000,00 per un contratto di ricerca biennale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</si>
</sst>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0\ &quot;€&quot;_-;\-* #,##0.00\ &quot;€&quot;_-;_-* &quot;-&quot;??\ &quot;€&quot;_-;_-@_-"/>
    <numFmt numFmtId="165" formatCode="_-&quot;€&quot;\ * #,##0.000_-;\-&quot;€&quot;\ * #,##0.000_-;_-&quot;€&quot;\ * &quot;-&quot;??_-;_-@_-"/>
  </numFmts>
  <fonts count="28" x14ac:knownFonts="1">
    <font>
      <sz val="10"/>
      <name val="Arial"/>
    </font>
    <font>
      <sz val="10"/>
      <name val="Arial"/>
    </font>
    <font>
      <b/>
      <sz val="14"/>
      <color indexed="12"/>
      <name val="Arial"/>
      <family val="2"/>
    </font>
    <font>
      <b/>
      <sz val="12"/>
      <name val="Arial"/>
      <family val="2"/>
    </font>
    <font>
      <b/>
      <sz val="14"/>
      <color rgb="FF002060"/>
      <name val="Arial"/>
      <family val="2"/>
    </font>
    <font>
      <b/>
      <sz val="16"/>
      <name val="Arial"/>
      <family val="2"/>
    </font>
    <font>
      <b/>
      <sz val="12"/>
      <color rgb="FF002060"/>
      <name val="Arial"/>
      <family val="2"/>
    </font>
    <font>
      <sz val="10"/>
      <name val="Arial"/>
      <family val="2"/>
    </font>
    <font>
      <sz val="12"/>
      <color rgb="FF002060"/>
      <name val="Arial"/>
      <family val="2"/>
    </font>
    <font>
      <b/>
      <sz val="12"/>
      <color indexed="56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2"/>
      <color indexed="56"/>
      <name val="Arial"/>
      <family val="2"/>
    </font>
    <font>
      <i/>
      <sz val="12"/>
      <color rgb="FF002060"/>
      <name val="Arial"/>
      <family val="2"/>
    </font>
    <font>
      <b/>
      <i/>
      <sz val="12"/>
      <color rgb="FF002060"/>
      <name val="Arial"/>
      <family val="2"/>
    </font>
    <font>
      <b/>
      <sz val="10"/>
      <color rgb="FF002060"/>
      <name val="Arial"/>
      <family val="2"/>
    </font>
    <font>
      <b/>
      <sz val="16"/>
      <color rgb="FF002060"/>
      <name val="Arial"/>
      <family val="2"/>
    </font>
    <font>
      <sz val="10"/>
      <color rgb="FF002060"/>
      <name val="Arial"/>
      <family val="2"/>
    </font>
    <font>
      <b/>
      <sz val="11"/>
      <color rgb="FF002060"/>
      <name val="Arial"/>
      <family val="2"/>
    </font>
    <font>
      <b/>
      <sz val="9"/>
      <color rgb="FF002060"/>
      <name val="Arial"/>
      <family val="2"/>
    </font>
    <font>
      <b/>
      <sz val="11"/>
      <color rgb="FF0070C0"/>
      <name val="Arial"/>
      <family val="2"/>
    </font>
    <font>
      <sz val="11"/>
      <color rgb="FF0070C0"/>
      <name val="Arial"/>
      <family val="2"/>
    </font>
    <font>
      <b/>
      <sz val="11"/>
      <color rgb="FFFF0000"/>
      <name val="Arial"/>
      <family val="2"/>
    </font>
    <font>
      <b/>
      <sz val="14"/>
      <color theme="4" tint="-0.249977111117893"/>
      <name val="Arial"/>
      <family val="2"/>
    </font>
    <font>
      <b/>
      <sz val="12"/>
      <color theme="4" tint="-0.249977111117893"/>
      <name val="Arial"/>
      <family val="2"/>
    </font>
    <font>
      <b/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0" applyFont="1" applyAlignment="1">
      <alignment vertical="center" wrapText="1"/>
    </xf>
    <xf numFmtId="44" fontId="11" fillId="0" borderId="0" xfId="1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 readingOrder="1"/>
    </xf>
    <xf numFmtId="0" fontId="13" fillId="0" borderId="0" xfId="0" applyFont="1" applyAlignment="1">
      <alignment vertical="center" readingOrder="1"/>
    </xf>
    <xf numFmtId="0" fontId="7" fillId="0" borderId="0" xfId="0" applyFont="1"/>
    <xf numFmtId="43" fontId="19" fillId="0" borderId="1" xfId="3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8" fillId="0" borderId="4" xfId="0" applyFont="1" applyBorder="1" applyAlignment="1">
      <alignment vertical="top" wrapText="1"/>
    </xf>
    <xf numFmtId="43" fontId="10" fillId="0" borderId="4" xfId="1" applyFont="1" applyFill="1" applyBorder="1" applyAlignment="1">
      <alignment horizontal="right" vertical="center" wrapText="1"/>
    </xf>
    <xf numFmtId="0" fontId="6" fillId="0" borderId="4" xfId="0" applyFont="1" applyBorder="1" applyAlignment="1">
      <alignment horizontal="left" vertical="center" wrapText="1"/>
    </xf>
    <xf numFmtId="43" fontId="10" fillId="2" borderId="4" xfId="1" applyFont="1" applyFill="1" applyBorder="1" applyAlignment="1">
      <alignment horizontal="right" vertical="center" wrapText="1"/>
    </xf>
    <xf numFmtId="0" fontId="15" fillId="0" borderId="4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43" fontId="6" fillId="0" borderId="4" xfId="1" applyFont="1" applyFill="1" applyBorder="1" applyAlignment="1">
      <alignment horizontal="right" vertical="center" wrapText="1"/>
    </xf>
    <xf numFmtId="0" fontId="0" fillId="0" borderId="4" xfId="0" applyBorder="1"/>
    <xf numFmtId="0" fontId="3" fillId="0" borderId="4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43" fontId="6" fillId="0" borderId="4" xfId="1" applyFont="1" applyFill="1" applyBorder="1" applyAlignment="1">
      <alignment horizontal="center" vertical="center" wrapText="1"/>
    </xf>
    <xf numFmtId="43" fontId="20" fillId="0" borderId="4" xfId="1" applyFont="1" applyFill="1" applyBorder="1" applyAlignment="1">
      <alignment horizontal="center" vertical="center" wrapText="1"/>
    </xf>
    <xf numFmtId="44" fontId="17" fillId="0" borderId="4" xfId="1" applyNumberFormat="1" applyFont="1" applyFill="1" applyBorder="1" applyAlignment="1">
      <alignment vertical="center"/>
    </xf>
    <xf numFmtId="165" fontId="17" fillId="0" borderId="4" xfId="1" applyNumberFormat="1" applyFont="1" applyFill="1" applyBorder="1" applyAlignment="1">
      <alignment vertical="center"/>
    </xf>
    <xf numFmtId="164" fontId="26" fillId="0" borderId="4" xfId="0" applyNumberFormat="1" applyFont="1" applyBorder="1" applyAlignment="1">
      <alignment vertical="center" wrapText="1"/>
    </xf>
    <xf numFmtId="0" fontId="17" fillId="3" borderId="3" xfId="0" applyFont="1" applyFill="1" applyBorder="1" applyAlignment="1">
      <alignment horizontal="center" vertical="center" wrapText="1"/>
    </xf>
    <xf numFmtId="43" fontId="17" fillId="3" borderId="3" xfId="3" applyFont="1" applyFill="1" applyBorder="1" applyAlignment="1">
      <alignment horizontal="center" vertical="center" wrapText="1"/>
    </xf>
    <xf numFmtId="43" fontId="21" fillId="3" borderId="3" xfId="3" applyFont="1" applyFill="1" applyBorder="1" applyAlignment="1">
      <alignment horizontal="center" vertical="center" wrapText="1"/>
    </xf>
    <xf numFmtId="43" fontId="10" fillId="2" borderId="6" xfId="1" applyFont="1" applyFill="1" applyBorder="1" applyAlignment="1">
      <alignment horizontal="right" vertical="center" wrapText="1"/>
    </xf>
    <xf numFmtId="0" fontId="17" fillId="0" borderId="4" xfId="0" applyFont="1" applyBorder="1"/>
    <xf numFmtId="43" fontId="19" fillId="0" borderId="4" xfId="0" applyNumberFormat="1" applyFont="1" applyBorder="1"/>
    <xf numFmtId="43" fontId="27" fillId="2" borderId="4" xfId="1" applyFont="1" applyFill="1" applyBorder="1" applyAlignment="1">
      <alignment horizontal="right" vertical="center" wrapText="1"/>
    </xf>
    <xf numFmtId="9" fontId="10" fillId="2" borderId="4" xfId="2" applyFont="1" applyFill="1" applyBorder="1" applyAlignment="1">
      <alignment horizontal="right" vertical="center" wrapText="1"/>
    </xf>
    <xf numFmtId="9" fontId="10" fillId="2" borderId="6" xfId="2" applyFont="1" applyFill="1" applyBorder="1" applyAlignment="1">
      <alignment horizontal="right" vertical="center" wrapText="1"/>
    </xf>
    <xf numFmtId="164" fontId="3" fillId="0" borderId="4" xfId="0" applyNumberFormat="1" applyFont="1" applyBorder="1" applyAlignment="1">
      <alignment vertical="center" wrapText="1"/>
    </xf>
    <xf numFmtId="44" fontId="6" fillId="2" borderId="4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22" fillId="2" borderId="4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4" xfId="0" applyFont="1" applyBorder="1"/>
    <xf numFmtId="0" fontId="6" fillId="0" borderId="4" xfId="0" applyFont="1" applyBorder="1" applyAlignment="1">
      <alignment horizontal="left"/>
    </xf>
    <xf numFmtId="0" fontId="25" fillId="3" borderId="4" xfId="0" applyFont="1" applyFill="1" applyBorder="1" applyAlignment="1">
      <alignment horizontal="center"/>
    </xf>
    <xf numFmtId="0" fontId="25" fillId="3" borderId="7" xfId="0" applyFont="1" applyFill="1" applyBorder="1" applyAlignment="1">
      <alignment horizontal="center"/>
    </xf>
    <xf numFmtId="0" fontId="25" fillId="3" borderId="0" xfId="0" applyFont="1" applyFill="1" applyBorder="1" applyAlignment="1">
      <alignment horizontal="center"/>
    </xf>
    <xf numFmtId="0" fontId="25" fillId="3" borderId="5" xfId="0" applyFont="1" applyFill="1" applyBorder="1" applyAlignment="1">
      <alignment horizontal="center"/>
    </xf>
    <xf numFmtId="0" fontId="25" fillId="3" borderId="2" xfId="0" applyFont="1" applyFill="1" applyBorder="1" applyAlignment="1">
      <alignment horizontal="center"/>
    </xf>
    <xf numFmtId="0" fontId="17" fillId="0" borderId="4" xfId="0" applyFont="1" applyBorder="1" applyAlignment="1">
      <alignment horizontal="left" vertical="center"/>
    </xf>
    <xf numFmtId="0" fontId="19" fillId="0" borderId="4" xfId="0" applyFont="1" applyBorder="1" applyAlignment="1">
      <alignment horizontal="center"/>
    </xf>
  </cellXfs>
  <cellStyles count="4">
    <cellStyle name="Migliaia" xfId="1" builtinId="3"/>
    <cellStyle name="Migliaia 2" xfId="3"/>
    <cellStyle name="Normale" xfId="0" builtinId="0"/>
    <cellStyle name="Percentual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UDGET%20PI%20PRIN%20PNRR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0 UNIMIB"/>
      <sheetName val="UO2"/>
      <sheetName val="UO3"/>
      <sheetName val="Foglio5"/>
      <sheetName val="Foglio2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9"/>
  <sheetViews>
    <sheetView tabSelected="1" topLeftCell="A18" workbookViewId="0">
      <selection activeCell="B42" sqref="B42"/>
    </sheetView>
  </sheetViews>
  <sheetFormatPr defaultRowHeight="12.75" x14ac:dyDescent="0.2"/>
  <cols>
    <col min="1" max="1" width="44.7109375" customWidth="1"/>
    <col min="2" max="2" width="15.85546875" customWidth="1"/>
    <col min="3" max="3" width="25.42578125" customWidth="1"/>
    <col min="4" max="4" width="56.28515625" customWidth="1"/>
    <col min="5" max="5" width="15.7109375" customWidth="1"/>
    <col min="6" max="6" width="10" customWidth="1"/>
    <col min="7" max="7" width="13.5703125" bestFit="1" customWidth="1"/>
    <col min="8" max="13" width="9.140625" customWidth="1"/>
  </cols>
  <sheetData>
    <row r="1" spans="1:9" ht="78.75" customHeight="1" x14ac:dyDescent="0.2">
      <c r="A1" s="39" t="s">
        <v>38</v>
      </c>
      <c r="B1" s="39"/>
      <c r="C1" s="39"/>
      <c r="D1" s="39"/>
      <c r="E1" s="39"/>
      <c r="F1" s="1"/>
      <c r="G1" s="1"/>
    </row>
    <row r="2" spans="1:9" ht="25.5" customHeight="1" x14ac:dyDescent="0.2">
      <c r="A2" s="7" t="s">
        <v>0</v>
      </c>
      <c r="B2" s="7"/>
      <c r="C2" s="34"/>
      <c r="D2" s="34"/>
      <c r="E2" s="34"/>
      <c r="F2" s="1"/>
      <c r="G2" s="1"/>
    </row>
    <row r="3" spans="1:9" ht="27" customHeight="1" x14ac:dyDescent="0.2">
      <c r="A3" s="35" t="s">
        <v>1</v>
      </c>
      <c r="B3" s="10" t="s">
        <v>2</v>
      </c>
      <c r="C3" s="36"/>
      <c r="D3" s="36"/>
      <c r="E3" s="36"/>
      <c r="F3" s="1"/>
      <c r="G3" s="1"/>
    </row>
    <row r="4" spans="1:9" ht="12" customHeight="1" x14ac:dyDescent="0.2">
      <c r="A4" s="35"/>
      <c r="B4" s="37" t="s">
        <v>3</v>
      </c>
      <c r="C4" s="36"/>
      <c r="D4" s="36"/>
      <c r="E4" s="36"/>
      <c r="F4" s="1"/>
      <c r="G4" s="1"/>
    </row>
    <row r="5" spans="1:9" ht="13.5" customHeight="1" x14ac:dyDescent="0.2">
      <c r="A5" s="35"/>
      <c r="B5" s="37"/>
      <c r="C5" s="36"/>
      <c r="D5" s="36"/>
      <c r="E5" s="36"/>
      <c r="F5" s="1"/>
      <c r="G5" s="1"/>
    </row>
    <row r="6" spans="1:9" ht="26.25" customHeight="1" x14ac:dyDescent="0.25">
      <c r="A6" s="44" t="s">
        <v>4</v>
      </c>
      <c r="B6" s="44"/>
      <c r="C6" s="36"/>
      <c r="D6" s="36"/>
      <c r="E6" s="36"/>
      <c r="F6" s="1"/>
      <c r="G6" s="1"/>
    </row>
    <row r="7" spans="1:9" ht="19.5" customHeight="1" x14ac:dyDescent="0.25">
      <c r="A7" s="45" t="s">
        <v>39</v>
      </c>
      <c r="B7" s="45"/>
      <c r="C7" s="33">
        <f>B18</f>
        <v>1000</v>
      </c>
      <c r="D7" s="33"/>
      <c r="E7" s="33"/>
      <c r="F7" s="1"/>
      <c r="G7" s="1"/>
    </row>
    <row r="8" spans="1:9" ht="12.75" customHeight="1" x14ac:dyDescent="0.2">
      <c r="A8" s="37" t="s">
        <v>5</v>
      </c>
      <c r="B8" s="41" t="s">
        <v>6</v>
      </c>
      <c r="C8" s="43"/>
      <c r="D8" s="43"/>
      <c r="E8" s="43"/>
      <c r="F8" s="1"/>
      <c r="G8" s="1"/>
    </row>
    <row r="9" spans="1:9" ht="21.75" customHeight="1" x14ac:dyDescent="0.2">
      <c r="A9" s="37"/>
      <c r="B9" s="42"/>
      <c r="C9" s="43"/>
      <c r="D9" s="43"/>
      <c r="E9" s="43"/>
      <c r="F9" s="1"/>
      <c r="G9" s="1"/>
    </row>
    <row r="10" spans="1:9" ht="75" customHeight="1" x14ac:dyDescent="0.2">
      <c r="A10" s="8" t="s">
        <v>7</v>
      </c>
      <c r="B10" s="9">
        <f>F56</f>
        <v>0</v>
      </c>
      <c r="C10" s="38" t="s">
        <v>60</v>
      </c>
      <c r="D10" s="38"/>
      <c r="E10" s="38"/>
      <c r="F10" s="2"/>
      <c r="G10" s="3"/>
      <c r="I10" s="3"/>
    </row>
    <row r="11" spans="1:9" ht="105" customHeight="1" x14ac:dyDescent="0.2">
      <c r="A11" s="8" t="s">
        <v>8</v>
      </c>
      <c r="B11" s="11"/>
      <c r="C11" s="38" t="s">
        <v>65</v>
      </c>
      <c r="D11" s="38"/>
      <c r="E11" s="38"/>
      <c r="F11" s="2"/>
      <c r="G11" s="3"/>
      <c r="I11" s="3"/>
    </row>
    <row r="12" spans="1:9" ht="159.6" customHeight="1" x14ac:dyDescent="0.2">
      <c r="A12" s="8" t="s">
        <v>9</v>
      </c>
      <c r="B12" s="11"/>
      <c r="C12" s="38" t="s">
        <v>44</v>
      </c>
      <c r="D12" s="38"/>
      <c r="E12" s="38"/>
      <c r="G12" s="4"/>
      <c r="I12" s="4"/>
    </row>
    <row r="13" spans="1:9" ht="74.25" customHeight="1" x14ac:dyDescent="0.2">
      <c r="A13" s="8" t="s">
        <v>10</v>
      </c>
      <c r="B13" s="9">
        <f>G69</f>
        <v>1000</v>
      </c>
      <c r="C13" s="38" t="s">
        <v>11</v>
      </c>
      <c r="D13" s="38"/>
      <c r="E13" s="38"/>
      <c r="G13" s="4"/>
      <c r="I13" s="4"/>
    </row>
    <row r="14" spans="1:9" ht="89.45" customHeight="1" x14ac:dyDescent="0.2">
      <c r="A14" s="8" t="s">
        <v>12</v>
      </c>
      <c r="B14" s="11"/>
      <c r="C14" s="38" t="s">
        <v>40</v>
      </c>
      <c r="D14" s="38"/>
      <c r="E14" s="38"/>
      <c r="G14" s="4"/>
      <c r="I14" s="4"/>
    </row>
    <row r="15" spans="1:9" ht="63.75" customHeight="1" x14ac:dyDescent="0.2">
      <c r="A15" s="8" t="s">
        <v>13</v>
      </c>
      <c r="B15" s="9">
        <f>(B10+B11+B12)*15%</f>
        <v>0</v>
      </c>
      <c r="C15" s="38" t="s">
        <v>45</v>
      </c>
      <c r="D15" s="38"/>
      <c r="E15" s="38"/>
      <c r="G15" s="4"/>
      <c r="I15" s="4"/>
    </row>
    <row r="16" spans="1:9" ht="63.75" customHeight="1" x14ac:dyDescent="0.2">
      <c r="A16" s="12" t="s">
        <v>14</v>
      </c>
      <c r="B16" s="11"/>
      <c r="C16" s="38" t="s">
        <v>41</v>
      </c>
      <c r="D16" s="38"/>
      <c r="E16" s="38"/>
      <c r="G16" s="4"/>
      <c r="I16" s="4"/>
    </row>
    <row r="17" spans="1:9" ht="168.6" customHeight="1" x14ac:dyDescent="0.2">
      <c r="A17" s="12" t="s">
        <v>15</v>
      </c>
      <c r="B17" s="11"/>
      <c r="C17" s="38" t="s">
        <v>42</v>
      </c>
      <c r="D17" s="38"/>
      <c r="E17" s="38"/>
      <c r="G17" s="4"/>
      <c r="I17" s="4"/>
    </row>
    <row r="18" spans="1:9" ht="109.9" customHeight="1" x14ac:dyDescent="0.2">
      <c r="A18" s="13" t="s">
        <v>16</v>
      </c>
      <c r="B18" s="14">
        <f>SUM(B10:B17)</f>
        <v>1000</v>
      </c>
      <c r="C18" s="40" t="s">
        <v>43</v>
      </c>
      <c r="D18" s="40"/>
      <c r="E18" s="40"/>
      <c r="G18" s="4"/>
      <c r="I18" s="4"/>
    </row>
    <row r="19" spans="1:9" ht="12" hidden="1" customHeight="1" x14ac:dyDescent="0.2">
      <c r="A19" s="5" t="s">
        <v>17</v>
      </c>
    </row>
    <row r="20" spans="1:9" ht="12" hidden="1" customHeight="1" x14ac:dyDescent="0.2">
      <c r="A20" t="s">
        <v>18</v>
      </c>
    </row>
    <row r="21" spans="1:9" ht="12" hidden="1" customHeight="1" x14ac:dyDescent="0.2">
      <c r="A21" s="5" t="s">
        <v>19</v>
      </c>
    </row>
    <row r="22" spans="1:9" ht="12" hidden="1" customHeight="1" x14ac:dyDescent="0.2">
      <c r="A22" t="s">
        <v>20</v>
      </c>
    </row>
    <row r="23" spans="1:9" ht="12" hidden="1" customHeight="1" x14ac:dyDescent="0.2">
      <c r="A23" t="s">
        <v>21</v>
      </c>
    </row>
    <row r="24" spans="1:9" ht="12" hidden="1" customHeight="1" x14ac:dyDescent="0.2">
      <c r="A24" t="s">
        <v>22</v>
      </c>
    </row>
    <row r="25" spans="1:9" ht="12" hidden="1" customHeight="1" x14ac:dyDescent="0.2">
      <c r="A25" t="s">
        <v>23</v>
      </c>
    </row>
    <row r="26" spans="1:9" ht="12" hidden="1" customHeight="1" x14ac:dyDescent="0.2">
      <c r="A26" t="s">
        <v>24</v>
      </c>
    </row>
    <row r="27" spans="1:9" ht="12" hidden="1" customHeight="1" x14ac:dyDescent="0.2">
      <c r="A27" t="s">
        <v>25</v>
      </c>
    </row>
    <row r="28" spans="1:9" ht="12" hidden="1" customHeight="1" x14ac:dyDescent="0.2">
      <c r="A28" t="s">
        <v>26</v>
      </c>
    </row>
    <row r="29" spans="1:9" ht="12" hidden="1" customHeight="1" x14ac:dyDescent="0.2">
      <c r="A29" t="s">
        <v>27</v>
      </c>
    </row>
    <row r="30" spans="1:9" ht="12" hidden="1" customHeight="1" x14ac:dyDescent="0.2">
      <c r="A30" t="s">
        <v>28</v>
      </c>
    </row>
    <row r="31" spans="1:9" ht="12" hidden="1" customHeight="1" x14ac:dyDescent="0.2">
      <c r="A31" t="s">
        <v>29</v>
      </c>
    </row>
    <row r="32" spans="1:9" ht="12" hidden="1" customHeight="1" x14ac:dyDescent="0.2">
      <c r="A32" t="s">
        <v>30</v>
      </c>
    </row>
    <row r="33" spans="1:6" ht="12" hidden="1" customHeight="1" x14ac:dyDescent="0.2"/>
    <row r="34" spans="1:6" ht="12" hidden="1" customHeight="1" x14ac:dyDescent="0.2"/>
    <row r="35" spans="1:6" ht="12" hidden="1" customHeight="1" x14ac:dyDescent="0.2"/>
    <row r="36" spans="1:6" ht="12" hidden="1" customHeight="1" x14ac:dyDescent="0.2"/>
    <row r="37" spans="1:6" ht="12" hidden="1" customHeight="1" x14ac:dyDescent="0.2"/>
    <row r="38" spans="1:6" ht="12" hidden="1" customHeight="1" x14ac:dyDescent="0.2"/>
    <row r="39" spans="1:6" ht="19.5" customHeight="1" x14ac:dyDescent="0.25">
      <c r="A39" s="46" t="s">
        <v>31</v>
      </c>
      <c r="B39" s="46"/>
      <c r="C39" s="46"/>
      <c r="D39" s="46"/>
      <c r="E39" s="46"/>
      <c r="F39" s="46"/>
    </row>
    <row r="40" spans="1:6" ht="30" x14ac:dyDescent="0.2">
      <c r="A40" s="17" t="s">
        <v>32</v>
      </c>
      <c r="B40" s="18" t="s">
        <v>46</v>
      </c>
      <c r="C40" s="19" t="s">
        <v>47</v>
      </c>
      <c r="D40" s="19" t="s">
        <v>48</v>
      </c>
      <c r="E40" s="19" t="s">
        <v>49</v>
      </c>
      <c r="F40" s="19" t="s">
        <v>52</v>
      </c>
    </row>
    <row r="41" spans="1:6" ht="15" customHeight="1" x14ac:dyDescent="0.25">
      <c r="A41" s="46" t="s">
        <v>33</v>
      </c>
      <c r="B41" s="46"/>
      <c r="C41" s="46"/>
      <c r="D41" s="46"/>
      <c r="E41" s="46"/>
      <c r="F41" s="46"/>
    </row>
    <row r="42" spans="1:6" ht="12.75" customHeight="1" x14ac:dyDescent="0.2">
      <c r="A42" s="11"/>
      <c r="B42" s="11" t="s">
        <v>50</v>
      </c>
      <c r="C42" s="20">
        <f>IF(B42="PO",73,IF(B42="PA",48,IF(B42="RICERCATORE",31,IF(B42="Tecnologo I e II",55,IF(B42="Tecnologo III",33,IF(B42="Tecnologo IV,V,VI",29))))))</f>
        <v>73</v>
      </c>
      <c r="D42" s="20">
        <f>IF(B42="PO",9125,IF(B42="PA",6000,IF(B42="RICERCATORE",3875,IF(B42="Tecnologo I e II",6875,IF(B42="Tecnologo III",4125,IF(B42="Tecnologo IV,V,VI",3625))))))</f>
        <v>9125</v>
      </c>
      <c r="E42" s="15"/>
      <c r="F42" s="22">
        <f>D42*E42</f>
        <v>0</v>
      </c>
    </row>
    <row r="43" spans="1:6" ht="12.75" customHeight="1" x14ac:dyDescent="0.2">
      <c r="A43" s="11"/>
      <c r="B43" s="11" t="s">
        <v>51</v>
      </c>
      <c r="C43" s="20">
        <f t="shared" ref="C43:C55" si="0">IF(B43="PO",73,IF(B43="PA",48,IF(B43="RICERCATORE",31,IF(B43="Tecnologo I e II",55,IF(B43="Tecnologo III",33,IF(B43="Tecnologo IV,V,VI",29))))))</f>
        <v>48</v>
      </c>
      <c r="D43" s="20">
        <f t="shared" ref="D43:D55" si="1">IF(B43="PO",9125,IF(B43="PA",6000,IF(B43="RICERCATORE",3875,IF(B43="Tecnologo I e II",6875,IF(B43="Tecnologo III",4125,IF(B43="Tecnologo IV,V,VI",3625))))))</f>
        <v>6000</v>
      </c>
      <c r="E43" s="15"/>
      <c r="F43" s="16"/>
    </row>
    <row r="44" spans="1:6" ht="12.75" customHeight="1" x14ac:dyDescent="0.2">
      <c r="A44" s="11"/>
      <c r="B44" s="11"/>
      <c r="C44" s="20" t="b">
        <f t="shared" si="0"/>
        <v>0</v>
      </c>
      <c r="D44" s="20" t="b">
        <f t="shared" si="1"/>
        <v>0</v>
      </c>
      <c r="E44" s="15"/>
      <c r="F44" s="16"/>
    </row>
    <row r="45" spans="1:6" ht="12.75" customHeight="1" x14ac:dyDescent="0.2">
      <c r="A45" s="11"/>
      <c r="B45" s="11"/>
      <c r="C45" s="20" t="b">
        <f t="shared" si="0"/>
        <v>0</v>
      </c>
      <c r="D45" s="20" t="b">
        <f t="shared" si="1"/>
        <v>0</v>
      </c>
      <c r="E45" s="15"/>
      <c r="F45" s="16"/>
    </row>
    <row r="46" spans="1:6" ht="12.75" customHeight="1" x14ac:dyDescent="0.2">
      <c r="A46" s="11"/>
      <c r="B46" s="11"/>
      <c r="C46" s="20" t="b">
        <f t="shared" si="0"/>
        <v>0</v>
      </c>
      <c r="D46" s="20" t="b">
        <f t="shared" si="1"/>
        <v>0</v>
      </c>
      <c r="E46" s="15"/>
      <c r="F46" s="16"/>
    </row>
    <row r="47" spans="1:6" ht="12.75" customHeight="1" x14ac:dyDescent="0.2">
      <c r="A47" s="11"/>
      <c r="B47" s="11"/>
      <c r="C47" s="20" t="b">
        <f t="shared" si="0"/>
        <v>0</v>
      </c>
      <c r="D47" s="20" t="b">
        <f t="shared" si="1"/>
        <v>0</v>
      </c>
      <c r="E47" s="15"/>
      <c r="F47" s="16"/>
    </row>
    <row r="48" spans="1:6" ht="12.75" customHeight="1" x14ac:dyDescent="0.2">
      <c r="A48" s="11"/>
      <c r="B48" s="11"/>
      <c r="C48" s="20" t="b">
        <f t="shared" si="0"/>
        <v>0</v>
      </c>
      <c r="D48" s="20" t="b">
        <f t="shared" si="1"/>
        <v>0</v>
      </c>
      <c r="E48" s="15"/>
      <c r="F48" s="16"/>
    </row>
    <row r="49" spans="1:7" ht="12.75" customHeight="1" x14ac:dyDescent="0.2">
      <c r="A49" s="11"/>
      <c r="B49" s="11"/>
      <c r="C49" s="20" t="b">
        <f t="shared" si="0"/>
        <v>0</v>
      </c>
      <c r="D49" s="20" t="b">
        <f t="shared" si="1"/>
        <v>0</v>
      </c>
      <c r="E49" s="15"/>
      <c r="F49" s="16"/>
    </row>
    <row r="50" spans="1:7" ht="12.75" customHeight="1" x14ac:dyDescent="0.2">
      <c r="A50" s="11"/>
      <c r="B50" s="11"/>
      <c r="C50" s="20" t="b">
        <f t="shared" si="0"/>
        <v>0</v>
      </c>
      <c r="D50" s="20" t="b">
        <f t="shared" si="1"/>
        <v>0</v>
      </c>
      <c r="E50" s="15"/>
      <c r="F50" s="16"/>
    </row>
    <row r="51" spans="1:7" ht="12.75" customHeight="1" x14ac:dyDescent="0.2">
      <c r="A51" s="11"/>
      <c r="B51" s="11"/>
      <c r="C51" s="20" t="b">
        <f t="shared" si="0"/>
        <v>0</v>
      </c>
      <c r="D51" s="20" t="b">
        <f t="shared" si="1"/>
        <v>0</v>
      </c>
      <c r="E51" s="15"/>
      <c r="F51" s="16"/>
    </row>
    <row r="52" spans="1:7" ht="12.75" customHeight="1" x14ac:dyDescent="0.2">
      <c r="A52" s="11"/>
      <c r="B52" s="11"/>
      <c r="C52" s="20" t="b">
        <f t="shared" si="0"/>
        <v>0</v>
      </c>
      <c r="D52" s="20" t="b">
        <f t="shared" si="1"/>
        <v>0</v>
      </c>
      <c r="E52" s="15"/>
      <c r="F52" s="16"/>
    </row>
    <row r="53" spans="1:7" ht="12.75" customHeight="1" x14ac:dyDescent="0.2">
      <c r="A53" s="11"/>
      <c r="B53" s="11"/>
      <c r="C53" s="20" t="b">
        <f t="shared" si="0"/>
        <v>0</v>
      </c>
      <c r="D53" s="20" t="b">
        <f t="shared" si="1"/>
        <v>0</v>
      </c>
      <c r="E53" s="15"/>
      <c r="F53" s="16"/>
    </row>
    <row r="54" spans="1:7" ht="12.75" customHeight="1" x14ac:dyDescent="0.2">
      <c r="A54" s="11"/>
      <c r="B54" s="11"/>
      <c r="C54" s="20" t="b">
        <f t="shared" si="0"/>
        <v>0</v>
      </c>
      <c r="D54" s="20" t="b">
        <f t="shared" si="1"/>
        <v>0</v>
      </c>
      <c r="E54" s="15"/>
      <c r="F54" s="16"/>
    </row>
    <row r="55" spans="1:7" ht="12.75" customHeight="1" x14ac:dyDescent="0.2">
      <c r="A55" s="11"/>
      <c r="B55" s="11"/>
      <c r="C55" s="20" t="b">
        <f t="shared" si="0"/>
        <v>0</v>
      </c>
      <c r="D55" s="20" t="b">
        <f t="shared" si="1"/>
        <v>0</v>
      </c>
      <c r="E55" s="15"/>
      <c r="F55" s="16"/>
    </row>
    <row r="56" spans="1:7" ht="13.5" customHeight="1" x14ac:dyDescent="0.2">
      <c r="A56" s="51" t="s">
        <v>16</v>
      </c>
      <c r="B56" s="51"/>
      <c r="C56" s="21">
        <f>SUM(C42:C55)</f>
        <v>121</v>
      </c>
      <c r="D56" s="15"/>
      <c r="E56" s="15"/>
      <c r="F56" s="32">
        <f>SUM(F42:F55)</f>
        <v>0</v>
      </c>
    </row>
    <row r="57" spans="1:7" ht="12.75" customHeight="1" x14ac:dyDescent="0.2">
      <c r="A57" s="47" t="s">
        <v>53</v>
      </c>
      <c r="B57" s="48"/>
      <c r="C57" s="48"/>
      <c r="D57" s="48"/>
      <c r="E57" s="48"/>
      <c r="F57" s="48"/>
      <c r="G57" s="48"/>
    </row>
    <row r="58" spans="1:7" ht="13.5" customHeight="1" thickBot="1" x14ac:dyDescent="0.25">
      <c r="A58" s="49"/>
      <c r="B58" s="50"/>
      <c r="C58" s="50"/>
      <c r="D58" s="50"/>
      <c r="E58" s="50"/>
      <c r="F58" s="50"/>
      <c r="G58" s="50"/>
    </row>
    <row r="59" spans="1:7" ht="64.5" thickBot="1" x14ac:dyDescent="0.25">
      <c r="A59" s="23" t="s">
        <v>56</v>
      </c>
      <c r="B59" s="23" t="s">
        <v>55</v>
      </c>
      <c r="C59" s="24" t="s">
        <v>34</v>
      </c>
      <c r="D59" s="24" t="s">
        <v>57</v>
      </c>
      <c r="E59" s="23" t="s">
        <v>54</v>
      </c>
      <c r="F59" s="23" t="s">
        <v>35</v>
      </c>
      <c r="G59" s="25" t="s">
        <v>36</v>
      </c>
    </row>
    <row r="60" spans="1:7" ht="22.5" x14ac:dyDescent="0.2">
      <c r="A60" s="11"/>
      <c r="B60" s="29" t="s">
        <v>58</v>
      </c>
      <c r="C60" s="11">
        <v>100000</v>
      </c>
      <c r="D60" s="11">
        <f>IF(B60="ATTREZZATURE SCIENTIFICHE",(C60*20%)/12,IF(B60="ATTREZZATURE INFORMATICHE",(C61*25%)/12))</f>
        <v>1666.6666666666667</v>
      </c>
      <c r="E60" s="11">
        <v>12</v>
      </c>
      <c r="F60" s="30">
        <v>0.05</v>
      </c>
      <c r="G60" s="11">
        <f>D60*E60*F60</f>
        <v>1000</v>
      </c>
    </row>
    <row r="61" spans="1:7" ht="15.75" x14ac:dyDescent="0.2">
      <c r="A61" s="11"/>
      <c r="B61" s="29"/>
      <c r="C61" s="11">
        <v>0</v>
      </c>
      <c r="D61" s="11" t="b">
        <f t="shared" ref="D61:D68" si="2">IF(B61="ATTREZZATURE SCIENTIFICHE",(C61*20%)/12,IF(B61="ATTREZZATURE INFORMATICHE",(C62*25%)/12))</f>
        <v>0</v>
      </c>
      <c r="E61" s="11">
        <v>0</v>
      </c>
      <c r="F61" s="30">
        <v>0</v>
      </c>
      <c r="G61" s="11">
        <f t="shared" ref="G61:G68" si="3">D61*E61*F61</f>
        <v>0</v>
      </c>
    </row>
    <row r="62" spans="1:7" ht="15.75" x14ac:dyDescent="0.2">
      <c r="A62" s="11"/>
      <c r="B62" s="29"/>
      <c r="C62" s="11">
        <v>0</v>
      </c>
      <c r="D62" s="11" t="b">
        <f t="shared" si="2"/>
        <v>0</v>
      </c>
      <c r="E62" s="11">
        <v>0</v>
      </c>
      <c r="F62" s="30">
        <v>0</v>
      </c>
      <c r="G62" s="11">
        <f t="shared" si="3"/>
        <v>0</v>
      </c>
    </row>
    <row r="63" spans="1:7" ht="15.75" x14ac:dyDescent="0.2">
      <c r="A63" s="11"/>
      <c r="B63" s="29"/>
      <c r="C63" s="11">
        <v>0</v>
      </c>
      <c r="D63" s="11" t="b">
        <f t="shared" si="2"/>
        <v>0</v>
      </c>
      <c r="E63" s="11">
        <v>0</v>
      </c>
      <c r="F63" s="30">
        <v>0</v>
      </c>
      <c r="G63" s="11">
        <f t="shared" si="3"/>
        <v>0</v>
      </c>
    </row>
    <row r="64" spans="1:7" ht="15.75" x14ac:dyDescent="0.2">
      <c r="A64" s="11"/>
      <c r="B64" s="29"/>
      <c r="C64" s="11">
        <v>0</v>
      </c>
      <c r="D64" s="11" t="b">
        <f t="shared" si="2"/>
        <v>0</v>
      </c>
      <c r="E64" s="11">
        <v>0</v>
      </c>
      <c r="F64" s="30">
        <v>0</v>
      </c>
      <c r="G64" s="11">
        <f t="shared" si="3"/>
        <v>0</v>
      </c>
    </row>
    <row r="65" spans="1:7" ht="15.75" x14ac:dyDescent="0.2">
      <c r="A65" s="11"/>
      <c r="B65" s="29"/>
      <c r="C65" s="11">
        <v>0</v>
      </c>
      <c r="D65" s="11" t="b">
        <f t="shared" si="2"/>
        <v>0</v>
      </c>
      <c r="E65" s="11">
        <v>0</v>
      </c>
      <c r="F65" s="30">
        <v>0</v>
      </c>
      <c r="G65" s="11">
        <f t="shared" si="3"/>
        <v>0</v>
      </c>
    </row>
    <row r="66" spans="1:7" ht="15.75" x14ac:dyDescent="0.2">
      <c r="A66" s="11"/>
      <c r="B66" s="29"/>
      <c r="C66" s="11">
        <v>0</v>
      </c>
      <c r="D66" s="11" t="b">
        <f t="shared" si="2"/>
        <v>0</v>
      </c>
      <c r="E66" s="11">
        <v>0</v>
      </c>
      <c r="F66" s="30">
        <v>0</v>
      </c>
      <c r="G66" s="11">
        <f t="shared" si="3"/>
        <v>0</v>
      </c>
    </row>
    <row r="67" spans="1:7" ht="15.75" x14ac:dyDescent="0.2">
      <c r="A67" s="11"/>
      <c r="B67" s="29"/>
      <c r="C67" s="11">
        <v>0</v>
      </c>
      <c r="D67" s="11" t="b">
        <f t="shared" si="2"/>
        <v>0</v>
      </c>
      <c r="E67" s="11">
        <v>0</v>
      </c>
      <c r="F67" s="30">
        <v>0</v>
      </c>
      <c r="G67" s="11">
        <f t="shared" si="3"/>
        <v>0</v>
      </c>
    </row>
    <row r="68" spans="1:7" ht="16.5" thickBot="1" x14ac:dyDescent="0.25">
      <c r="A68" s="26"/>
      <c r="B68" s="26"/>
      <c r="C68" s="26">
        <v>0</v>
      </c>
      <c r="D68" s="11" t="b">
        <f t="shared" si="2"/>
        <v>0</v>
      </c>
      <c r="E68" s="26">
        <v>0</v>
      </c>
      <c r="F68" s="31">
        <v>0</v>
      </c>
      <c r="G68" s="11">
        <f t="shared" si="3"/>
        <v>0</v>
      </c>
    </row>
    <row r="69" spans="1:7" ht="13.5" thickBot="1" x14ac:dyDescent="0.25">
      <c r="A69" s="27" t="s">
        <v>37</v>
      </c>
      <c r="B69" s="28">
        <f>SUM(C60:C68)</f>
        <v>100000</v>
      </c>
      <c r="C69" s="52"/>
      <c r="D69" s="52"/>
      <c r="E69" s="15"/>
      <c r="F69" s="15"/>
      <c r="G69" s="6">
        <f>SUM(G60:G68)</f>
        <v>1000</v>
      </c>
    </row>
  </sheetData>
  <protectedRanges>
    <protectedRange sqref="B12" name="Intervallo2"/>
    <protectedRange sqref="B14 B16:B17" name="Intervallo3"/>
    <protectedRange sqref="A42:B55" name="Intervallo1_1"/>
    <protectedRange sqref="E60:F68 A60:A68 C60:C68" name="Intervallo1_2"/>
  </protectedRanges>
  <mergeCells count="27">
    <mergeCell ref="A41:F41"/>
    <mergeCell ref="A39:F39"/>
    <mergeCell ref="A57:G58"/>
    <mergeCell ref="A56:B56"/>
    <mergeCell ref="C69:D69"/>
    <mergeCell ref="C11:E11"/>
    <mergeCell ref="A1:E1"/>
    <mergeCell ref="C17:E17"/>
    <mergeCell ref="C18:E18"/>
    <mergeCell ref="C15:E15"/>
    <mergeCell ref="C16:E16"/>
    <mergeCell ref="A8:A9"/>
    <mergeCell ref="B8:B9"/>
    <mergeCell ref="C10:E10"/>
    <mergeCell ref="C12:E12"/>
    <mergeCell ref="C13:E13"/>
    <mergeCell ref="C14:E14"/>
    <mergeCell ref="C8:E9"/>
    <mergeCell ref="A6:B6"/>
    <mergeCell ref="C6:E6"/>
    <mergeCell ref="A7:B7"/>
    <mergeCell ref="C7:E7"/>
    <mergeCell ref="C2:E2"/>
    <mergeCell ref="A3:A5"/>
    <mergeCell ref="C3:E3"/>
    <mergeCell ref="B4:B5"/>
    <mergeCell ref="C4:E5"/>
  </mergeCells>
  <pageMargins left="0.75" right="0.75" top="1" bottom="1" header="0.5" footer="0.5"/>
  <pageSetup paperSize="9" scale="53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Foglio2!$A$1:$A$6</xm:f>
          </x14:formula1>
          <xm:sqref>B43:B55</xm:sqref>
        </x14:dataValidation>
        <x14:dataValidation type="list" allowBlank="1" showInputMessage="1" showErrorMessage="1">
          <x14:formula1>
            <xm:f>Foglio2!$A$9:$A$10</xm:f>
          </x14:formula1>
          <xm:sqref>B60:B68</xm:sqref>
        </x14:dataValidation>
        <x14:dataValidation type="list" allowBlank="1" showInputMessage="1" showErrorMessage="1">
          <x14:formula1>
            <xm:f>'[BUDGET PI PRIN PNRR 2022.xlsx]Foglio2'!#REF!</xm:f>
          </x14:formula1>
          <xm:sqref>C42:D55</xm:sqref>
        </x14:dataValidation>
        <x14:dataValidation type="list" allowBlank="1" showInputMessage="1" showErrorMessage="1">
          <x14:formula1>
            <xm:f>Foglio2!$A$1:$A$3</xm:f>
          </x14:formula1>
          <xm:sqref>B42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sqref="A1:C6"/>
    </sheetView>
  </sheetViews>
  <sheetFormatPr defaultRowHeight="12.75" x14ac:dyDescent="0.2"/>
  <cols>
    <col min="1" max="1" width="15.140625" customWidth="1"/>
  </cols>
  <sheetData>
    <row r="1" spans="1:3" x14ac:dyDescent="0.2">
      <c r="A1" t="s">
        <v>50</v>
      </c>
      <c r="B1">
        <v>73</v>
      </c>
      <c r="C1">
        <f>B1*125</f>
        <v>9125</v>
      </c>
    </row>
    <row r="2" spans="1:3" x14ac:dyDescent="0.2">
      <c r="A2" t="s">
        <v>51</v>
      </c>
      <c r="B2">
        <v>48</v>
      </c>
      <c r="C2">
        <f t="shared" ref="C2:C3" si="0">B2*125</f>
        <v>6000</v>
      </c>
    </row>
    <row r="3" spans="1:3" x14ac:dyDescent="0.2">
      <c r="A3" s="5" t="s">
        <v>61</v>
      </c>
      <c r="B3">
        <v>31</v>
      </c>
      <c r="C3">
        <f t="shared" si="0"/>
        <v>3875</v>
      </c>
    </row>
    <row r="4" spans="1:3" x14ac:dyDescent="0.2">
      <c r="A4" s="5" t="s">
        <v>62</v>
      </c>
      <c r="B4">
        <v>55</v>
      </c>
      <c r="C4">
        <f>B4*125</f>
        <v>6875</v>
      </c>
    </row>
    <row r="5" spans="1:3" x14ac:dyDescent="0.2">
      <c r="A5" s="5" t="s">
        <v>63</v>
      </c>
      <c r="B5">
        <v>33</v>
      </c>
      <c r="C5">
        <f>B5*125</f>
        <v>4125</v>
      </c>
    </row>
    <row r="6" spans="1:3" x14ac:dyDescent="0.2">
      <c r="A6" s="5" t="s">
        <v>64</v>
      </c>
      <c r="B6">
        <v>29</v>
      </c>
      <c r="C6">
        <f>B6*125</f>
        <v>3625</v>
      </c>
    </row>
    <row r="9" spans="1:3" x14ac:dyDescent="0.2">
      <c r="A9" s="5" t="s">
        <v>58</v>
      </c>
    </row>
    <row r="10" spans="1:3" x14ac:dyDescent="0.2">
      <c r="A10" s="5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U0 UNIMIB</vt:lpstr>
      <vt:lpstr>Foglio2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teresa.gallicchio@unimib.it</cp:lastModifiedBy>
  <dcterms:created xsi:type="dcterms:W3CDTF">2022-10-21T09:19:32Z</dcterms:created>
  <dcterms:modified xsi:type="dcterms:W3CDTF">2022-11-14T14:38:02Z</dcterms:modified>
</cp:coreProperties>
</file>